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24.04.2026." sheetId="1" r:id="rId1"/>
    <sheet name="Sheet1" sheetId="4" r:id="rId2"/>
  </sheets>
  <definedNames>
    <definedName name="_xlnm.Print_Area" localSheetId="0">'24.04.2026.'!$A$1:$H$66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51" i="1"/>
  <c r="H30" i="1" l="1"/>
  <c r="C94" i="1" l="1"/>
  <c r="C86" i="1"/>
  <c r="C77" i="1"/>
  <c r="H62" i="1" l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<sst xmlns="http://schemas.openxmlformats.org/spreadsheetml/2006/main" count="113" uniqueCount="76">
  <si>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</si>
  <si>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</si>
  <si>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</si>
  <si>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</si>
  <si>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</si>
  <si>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</si>
  <si>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</si>
  <si>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</si>
  <si>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</si>
  <si>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</si>
  <si>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</si>
  <si>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</si>
  <si>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</si>
  <si>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</si>
  <si>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</si>
  <si>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</si>
  <si>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</si>
  <si>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</si>
  <si>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</si>
  <si>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</si>
  <si>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</si>
  <si>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</si>
  <si>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</si>
  <si>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</si>
  <si>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</si>
  <si>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</si>
  <si>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</si>
  <si>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</si>
  <si>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</si>
  <si>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</si>
  <si>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</si>
  <si>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</si>
  <si>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24.04.2026</t>
  </si>
  <si>
    <t>Primljena i neutrošena participacija od 24.04.2026</t>
  </si>
  <si>
    <t xml:space="preserve">Dana 24.04.2026. godine Dom zdravlja Požarevac je izvršio plaćanje prema dobavljačima: </t>
  </si>
  <si>
    <t>Phoenix Pharma- lekovi</t>
  </si>
  <si>
    <t>330893125</t>
  </si>
  <si>
    <t>Farmalogist- lekovi</t>
  </si>
  <si>
    <t>250838056</t>
  </si>
  <si>
    <t>Vega-lekovi</t>
  </si>
  <si>
    <t>1251635/25</t>
  </si>
  <si>
    <t>327107225</t>
  </si>
  <si>
    <t>Sopharma Trading doo-lekovi</t>
  </si>
  <si>
    <t>1105969039</t>
  </si>
  <si>
    <t>322014725</t>
  </si>
  <si>
    <t>320004625</t>
  </si>
  <si>
    <t>1105935935</t>
  </si>
  <si>
    <t>UKUPNO LEKOVI- DIREKTNA PLAĆANJA</t>
  </si>
  <si>
    <t>Vega - sanitetski materijal</t>
  </si>
  <si>
    <t>1275071/25</t>
  </si>
  <si>
    <t>Atan Mark doo- sanitetski materijal</t>
  </si>
  <si>
    <t>ifvp-4024/25</t>
  </si>
  <si>
    <t>Flora komerc- sanitetski materijal</t>
  </si>
  <si>
    <t>13402-25</t>
  </si>
  <si>
    <t>Vicor-sanitetski materijal</t>
  </si>
  <si>
    <t>R25-15019</t>
  </si>
  <si>
    <t>Farmalogist-  sanitetski materijal</t>
  </si>
  <si>
    <t>10865-25</t>
  </si>
  <si>
    <t>250804482</t>
  </si>
  <si>
    <t>Zorex- sanitetski materijal</t>
  </si>
  <si>
    <t>N-20114</t>
  </si>
  <si>
    <t>N-20095</t>
  </si>
  <si>
    <t>UKUPNO SANITETSKI- DIREKTNA PLAĆANJA</t>
  </si>
  <si>
    <t>Promedia doo- reagensi</t>
  </si>
  <si>
    <t>RO-26129/25</t>
  </si>
  <si>
    <t>Teamedical doo- reagensi</t>
  </si>
  <si>
    <t>2002-07003916-25</t>
  </si>
  <si>
    <t>Vicor-reagensi</t>
  </si>
  <si>
    <t>R25-15409</t>
  </si>
  <si>
    <t>Labteh - reagensi</t>
  </si>
  <si>
    <t>25KFAK03251</t>
  </si>
  <si>
    <t>RO25548/25</t>
  </si>
  <si>
    <t>Euromedicina- reagensi</t>
  </si>
  <si>
    <t>25003620-002257</t>
  </si>
  <si>
    <t>25003621-002257</t>
  </si>
  <si>
    <t>UKUPNO REAGENSI - DIREKTNA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</si>
</sst>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7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49" fontId="8" fillId="0" borderId="1" xfId="3" applyNumberFormat="1" applyBorder="1"/>
    <xf numFmtId="4" fontId="8" fillId="0" borderId="1" xfId="3" applyNumberFormat="1" applyBorder="1" applyAlignment="1">
      <alignment horizontal="left"/>
    </xf>
    <xf numFmtId="4" fontId="9" fillId="0" borderId="1" xfId="3" applyNumberFormat="1" applyFont="1" applyFill="1" applyBorder="1"/>
    <xf numFmtId="49" fontId="9" fillId="0" borderId="1" xfId="3" applyNumberFormat="1" applyFont="1" applyBorder="1"/>
    <xf numFmtId="4" fontId="8" fillId="0" borderId="1" xfId="3" applyNumberFormat="1" applyFont="1" applyBorder="1" applyAlignment="1">
      <alignment horizontal="left"/>
    </xf>
    <xf numFmtId="4" fontId="8" fillId="0" borderId="1" xfId="3" applyNumberFormat="1" applyFont="1" applyFill="1" applyBorder="1"/>
    <xf numFmtId="4" fontId="8" fillId="0" borderId="1" xfId="3" applyNumberFormat="1" applyBorder="1"/>
    <xf numFmtId="49" fontId="8" fillId="0" borderId="1" xfId="3" applyNumberFormat="1" applyBorder="1" applyAlignment="1">
      <alignment horizontal="left"/>
    </xf>
    <xf numFmtId="4" fontId="10" fillId="0" borderId="1" xfId="3" applyNumberFormat="1" applyFont="1" applyBorder="1" applyAlignment="1">
      <alignment horizontal="center"/>
    </xf>
    <xf numFmtId="4" fontId="11" fillId="0" borderId="1" xfId="3" applyNumberFormat="1" applyFont="1" applyBorder="1" applyAlignment="1">
      <alignment horizontal="right"/>
    </xf>
    <xf numFmtId="49" fontId="9" fillId="0" borderId="1" xfId="3" applyNumberFormat="1" applyFont="1" applyBorder="1" applyAlignment="1">
      <alignment horizontal="left"/>
    </xf>
    <xf numFmtId="4" fontId="8" fillId="0" borderId="1" xfId="3" applyNumberFormat="1" applyFont="1" applyBorder="1" applyAlignment="1">
      <alignment horizontal="right"/>
    </xf>
    <xf numFmtId="4" fontId="11" fillId="0" borderId="1" xfId="3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4"/>
  <sheetViews>
    <sheetView tabSelected="1" topLeftCell="B1" zoomScaleNormal="100" workbookViewId="0">
      <selection activeCell="B4" sqref="B4:D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69" t="s">
        <v>29</v>
      </c>
      <c r="C2" s="69"/>
      <c r="D2" s="69"/>
      <c r="E2" s="69"/>
      <c r="F2" s="69"/>
      <c r="G2" s="69"/>
      <c r="H2" s="69"/>
    </row>
    <row r="4" spans="2:15" x14ac:dyDescent="0.25">
      <c r="B4" s="51" t="s">
        <v>0</v>
      </c>
      <c r="C4" s="51"/>
      <c r="D4" s="51"/>
    </row>
    <row r="5" spans="2:15" x14ac:dyDescent="0.25">
      <c r="B5" s="51" t="s">
        <v>1</v>
      </c>
      <c r="C5" s="51"/>
      <c r="D5" s="51"/>
    </row>
    <row r="6" spans="2:15" x14ac:dyDescent="0.25">
      <c r="B6" s="51" t="s">
        <v>2</v>
      </c>
      <c r="C6" s="51"/>
      <c r="D6" s="51"/>
    </row>
    <row r="7" spans="2:15" x14ac:dyDescent="0.25">
      <c r="I7" s="5"/>
      <c r="J7" s="5"/>
    </row>
    <row r="8" spans="2:15" x14ac:dyDescent="0.25">
      <c r="B8" s="52" t="s">
        <v>32</v>
      </c>
      <c r="C8" s="52"/>
      <c r="D8" s="52"/>
      <c r="E8" s="52"/>
      <c r="F8" s="52"/>
      <c r="G8" s="52"/>
      <c r="H8" s="52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7" t="s">
        <v>3</v>
      </c>
      <c r="C11" s="58"/>
      <c r="D11" s="58"/>
      <c r="E11" s="58"/>
      <c r="F11" s="59"/>
      <c r="G11" s="27" t="s">
        <v>4</v>
      </c>
      <c r="H11" s="27" t="s">
        <v>5</v>
      </c>
      <c r="I11" s="5"/>
      <c r="J11" s="5"/>
      <c r="K11" s="53"/>
      <c r="L11" s="53"/>
      <c r="M11" s="53"/>
      <c r="N11" s="53"/>
      <c r="O11" s="53"/>
    </row>
    <row r="12" spans="2:15" x14ac:dyDescent="0.25">
      <c r="B12" s="55" t="s">
        <v>6</v>
      </c>
      <c r="C12" s="55"/>
      <c r="D12" s="55"/>
      <c r="E12" s="55"/>
      <c r="F12" s="55"/>
      <c r="G12" s="28">
        <v>46136</v>
      </c>
      <c r="H12" s="20">
        <v>3130896.98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54" t="s">
        <v>7</v>
      </c>
      <c r="C13" s="54"/>
      <c r="D13" s="54"/>
      <c r="E13" s="54"/>
      <c r="F13" s="54"/>
      <c r="G13" s="29">
        <v>46136</v>
      </c>
      <c r="H13" s="1">
        <f>H14+H31-H39-H55</f>
        <v>683926.47999999952</v>
      </c>
      <c r="I13" s="5"/>
      <c r="J13" s="5"/>
      <c r="K13" s="3"/>
      <c r="L13" s="3"/>
      <c r="M13" s="12"/>
      <c r="N13" s="3"/>
      <c r="O13" s="3"/>
    </row>
    <row r="14" spans="2:15" x14ac:dyDescent="0.25">
      <c r="B14" s="56" t="s">
        <v>30</v>
      </c>
      <c r="C14" s="56"/>
      <c r="D14" s="56"/>
      <c r="E14" s="56"/>
      <c r="F14" s="56"/>
      <c r="G14" s="21">
        <v>46136</v>
      </c>
      <c r="H14" s="22">
        <f>SUM(H15:H30)</f>
        <v>5150308.1099999994</v>
      </c>
      <c r="I14" s="13"/>
      <c r="J14" s="5"/>
      <c r="K14" s="12"/>
      <c r="L14" s="3"/>
      <c r="M14" s="12"/>
      <c r="N14" s="3"/>
      <c r="O14" s="3"/>
    </row>
    <row r="15" spans="2:15" x14ac:dyDescent="0.25">
      <c r="B15" s="45" t="s">
        <v>8</v>
      </c>
      <c r="C15" s="46"/>
      <c r="D15" s="46"/>
      <c r="E15" s="46"/>
      <c r="F15" s="47"/>
      <c r="G15" s="10"/>
      <c r="H15" s="6">
        <v>0</v>
      </c>
      <c r="I15" s="14"/>
      <c r="J15" s="5"/>
      <c r="K15" s="2"/>
    </row>
    <row r="16" spans="2:15" x14ac:dyDescent="0.25">
      <c r="B16" s="45" t="s">
        <v>9</v>
      </c>
      <c r="C16" s="46"/>
      <c r="D16" s="46"/>
      <c r="E16" s="46"/>
      <c r="F16" s="47"/>
      <c r="G16" s="10"/>
      <c r="H16" s="6">
        <v>475466.44</v>
      </c>
      <c r="I16" s="14"/>
      <c r="J16" s="5"/>
      <c r="K16" s="2"/>
    </row>
    <row r="17" spans="2:13" x14ac:dyDescent="0.25">
      <c r="B17" s="45" t="s">
        <v>10</v>
      </c>
      <c r="C17" s="46"/>
      <c r="D17" s="46"/>
      <c r="E17" s="46"/>
      <c r="F17" s="47"/>
      <c r="G17" s="10"/>
      <c r="H17" s="6">
        <v>0</v>
      </c>
      <c r="I17" s="14"/>
      <c r="J17" s="5"/>
      <c r="K17" s="2"/>
    </row>
    <row r="18" spans="2:13" x14ac:dyDescent="0.25">
      <c r="B18" s="45" t="s">
        <v>11</v>
      </c>
      <c r="C18" s="46"/>
      <c r="D18" s="46"/>
      <c r="E18" s="46"/>
      <c r="F18" s="47"/>
      <c r="G18" s="10"/>
      <c r="H18" s="4">
        <v>0</v>
      </c>
      <c r="I18" s="14"/>
      <c r="J18" s="5"/>
      <c r="K18" s="2"/>
      <c r="L18" s="2"/>
    </row>
    <row r="19" spans="2:13" x14ac:dyDescent="0.25">
      <c r="B19" s="45" t="s">
        <v>24</v>
      </c>
      <c r="C19" s="46"/>
      <c r="D19" s="46"/>
      <c r="E19" s="46"/>
      <c r="F19" s="47"/>
      <c r="G19" s="10"/>
      <c r="H19" s="15">
        <v>0</v>
      </c>
      <c r="I19" s="14"/>
      <c r="J19" s="5"/>
      <c r="K19" s="2"/>
      <c r="L19" s="2"/>
    </row>
    <row r="20" spans="2:13" x14ac:dyDescent="0.25">
      <c r="B20" s="45" t="s">
        <v>12</v>
      </c>
      <c r="C20" s="46"/>
      <c r="D20" s="46"/>
      <c r="E20" s="46"/>
      <c r="F20" s="47"/>
      <c r="G20" s="10"/>
      <c r="H20" s="4">
        <v>947528.54</v>
      </c>
      <c r="I20" s="14"/>
      <c r="J20" s="5"/>
    </row>
    <row r="21" spans="2:13" x14ac:dyDescent="0.25">
      <c r="B21" s="45" t="s">
        <v>13</v>
      </c>
      <c r="C21" s="46"/>
      <c r="D21" s="46"/>
      <c r="E21" s="46"/>
      <c r="F21" s="47"/>
      <c r="G21" s="10"/>
      <c r="H21" s="4">
        <v>0</v>
      </c>
      <c r="I21" s="14"/>
      <c r="J21" s="5"/>
    </row>
    <row r="22" spans="2:13" x14ac:dyDescent="0.25">
      <c r="B22" s="45" t="s">
        <v>26</v>
      </c>
      <c r="C22" s="46"/>
      <c r="D22" s="46"/>
      <c r="E22" s="46"/>
      <c r="F22" s="47"/>
      <c r="G22" s="10"/>
      <c r="H22" s="4">
        <v>0</v>
      </c>
      <c r="I22" s="14"/>
      <c r="J22" s="5"/>
    </row>
    <row r="23" spans="2:13" x14ac:dyDescent="0.25">
      <c r="B23" s="45" t="s">
        <v>14</v>
      </c>
      <c r="C23" s="46"/>
      <c r="D23" s="46"/>
      <c r="E23" s="46"/>
      <c r="F23" s="47"/>
      <c r="G23" s="10"/>
      <c r="H23" s="4">
        <v>818299.1</v>
      </c>
      <c r="I23" s="14"/>
      <c r="J23" s="5"/>
      <c r="K23" s="2"/>
    </row>
    <row r="24" spans="2:13" x14ac:dyDescent="0.25">
      <c r="B24" s="45" t="s">
        <v>28</v>
      </c>
      <c r="C24" s="46"/>
      <c r="D24" s="46"/>
      <c r="E24" s="46"/>
      <c r="F24" s="47"/>
      <c r="G24" s="10"/>
      <c r="H24" s="4">
        <v>2625556.0099999998</v>
      </c>
      <c r="I24" s="14"/>
      <c r="J24" s="5"/>
      <c r="K24" s="2"/>
    </row>
    <row r="25" spans="2:13" x14ac:dyDescent="0.25">
      <c r="B25" s="45" t="s">
        <v>15</v>
      </c>
      <c r="C25" s="46"/>
      <c r="D25" s="46"/>
      <c r="E25" s="46"/>
      <c r="F25" s="47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45" t="s">
        <v>16</v>
      </c>
      <c r="C26" s="46"/>
      <c r="D26" s="46"/>
      <c r="E26" s="46"/>
      <c r="F26" s="47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</f>
        <v>107308.01999999971</v>
      </c>
      <c r="J26" s="14"/>
      <c r="K26" s="2"/>
      <c r="L26" s="2"/>
    </row>
    <row r="27" spans="2:13" x14ac:dyDescent="0.25">
      <c r="B27" s="45" t="s">
        <v>27</v>
      </c>
      <c r="C27" s="46"/>
      <c r="D27" s="46"/>
      <c r="E27" s="46"/>
      <c r="F27" s="47"/>
      <c r="G27" s="10"/>
      <c r="H27" s="4">
        <v>0</v>
      </c>
      <c r="I27" s="14"/>
      <c r="J27" s="5"/>
      <c r="K27" s="5"/>
      <c r="L27" s="2"/>
    </row>
    <row r="28" spans="2:13" x14ac:dyDescent="0.25">
      <c r="B28" s="45" t="s">
        <v>17</v>
      </c>
      <c r="C28" s="46"/>
      <c r="D28" s="46"/>
      <c r="E28" s="46"/>
      <c r="F28" s="47"/>
      <c r="G28" s="10"/>
      <c r="H28" s="4">
        <v>0</v>
      </c>
      <c r="I28" s="14"/>
      <c r="J28" s="5"/>
      <c r="K28" s="2"/>
    </row>
    <row r="29" spans="2:13" x14ac:dyDescent="0.25">
      <c r="B29" s="45" t="s">
        <v>18</v>
      </c>
      <c r="C29" s="46"/>
      <c r="D29" s="46"/>
      <c r="E29" s="46"/>
      <c r="F29" s="47"/>
      <c r="G29" s="10"/>
      <c r="H29" s="4">
        <v>0</v>
      </c>
      <c r="I29" s="14"/>
      <c r="J29" s="5"/>
      <c r="K29" s="2"/>
      <c r="L29" s="2"/>
    </row>
    <row r="30" spans="2:13" x14ac:dyDescent="0.25">
      <c r="B30" s="45" t="s">
        <v>33</v>
      </c>
      <c r="C30" s="46"/>
      <c r="D30" s="46"/>
      <c r="E30" s="46"/>
      <c r="F30" s="47"/>
      <c r="G30" s="10"/>
      <c r="H30" s="4">
        <f>1900+8700+2150+4300+10050+2750+1450+7350+3900+7700+3350+5550+3650+1750+12350+1100+1300+4950+3300+1200+7550+3500+1450+6200+3200+950+9400+2500+3550+6750+2300+950+6500+3600+5550+2050+9000+4400+7300+700</f>
        <v>176150</v>
      </c>
      <c r="I30" s="14"/>
      <c r="J30" s="5"/>
      <c r="K30" s="2"/>
      <c r="L30" s="2"/>
    </row>
    <row r="31" spans="2:13" x14ac:dyDescent="0.25">
      <c r="B31" s="48" t="s">
        <v>31</v>
      </c>
      <c r="C31" s="49"/>
      <c r="D31" s="49"/>
      <c r="E31" s="49"/>
      <c r="F31" s="50"/>
      <c r="G31" s="21">
        <v>46136</v>
      </c>
      <c r="H31" s="22">
        <f>H32+H33+H34+H35+H37+H38+H36</f>
        <v>400555.37000000005</v>
      </c>
      <c r="I31" s="5"/>
      <c r="K31" s="2"/>
      <c r="L31" s="2"/>
    </row>
    <row r="32" spans="2:13" x14ac:dyDescent="0.25">
      <c r="B32" s="45" t="s">
        <v>8</v>
      </c>
      <c r="C32" s="46"/>
      <c r="D32" s="46"/>
      <c r="E32" s="46"/>
      <c r="F32" s="47"/>
      <c r="G32" s="11"/>
      <c r="H32" s="6">
        <v>0</v>
      </c>
      <c r="I32" s="5"/>
      <c r="J32" s="5"/>
      <c r="K32" s="2"/>
      <c r="L32" s="2"/>
    </row>
    <row r="33" spans="2:12" customFormat="1" x14ac:dyDescent="0.25">
      <c r="B33" s="45" t="s">
        <v>11</v>
      </c>
      <c r="C33" s="46"/>
      <c r="D33" s="46"/>
      <c r="E33" s="46"/>
      <c r="F33" s="47"/>
      <c r="G33" s="11"/>
      <c r="H33" s="4">
        <v>0</v>
      </c>
      <c r="I33" s="5"/>
      <c r="J33" s="5"/>
      <c r="K33" s="2"/>
      <c r="L33" s="2"/>
    </row>
    <row r="34" spans="2:12" customFormat="1" x14ac:dyDescent="0.25">
      <c r="B34" s="45" t="s">
        <v>16</v>
      </c>
      <c r="C34" s="46"/>
      <c r="D34" s="46"/>
      <c r="E34" s="46"/>
      <c r="F34" s="47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customFormat="1" x14ac:dyDescent="0.25">
      <c r="B35" s="45" t="s">
        <v>17</v>
      </c>
      <c r="C35" s="46"/>
      <c r="D35" s="46"/>
      <c r="E35" s="46"/>
      <c r="F35" s="47"/>
      <c r="G35" s="11"/>
      <c r="H35" s="4">
        <v>0</v>
      </c>
      <c r="I35" s="5"/>
      <c r="J35" s="5"/>
      <c r="K35" s="2"/>
      <c r="L35" s="2"/>
    </row>
    <row r="36" spans="2:12" customFormat="1" x14ac:dyDescent="0.25">
      <c r="B36" s="45" t="s">
        <v>9</v>
      </c>
      <c r="C36" s="46"/>
      <c r="D36" s="46"/>
      <c r="E36" s="46"/>
      <c r="F36" s="47"/>
      <c r="G36" s="11"/>
      <c r="H36" s="4">
        <v>0</v>
      </c>
      <c r="I36" s="5"/>
      <c r="J36" s="5"/>
      <c r="K36" s="2"/>
    </row>
    <row r="37" spans="2:12" customFormat="1" x14ac:dyDescent="0.25">
      <c r="B37" s="45" t="s">
        <v>18</v>
      </c>
      <c r="C37" s="46"/>
      <c r="D37" s="46"/>
      <c r="E37" s="46"/>
      <c r="F37" s="47"/>
      <c r="G37" s="11"/>
      <c r="H37" s="4">
        <v>0</v>
      </c>
      <c r="I37" s="5"/>
      <c r="J37" s="5"/>
    </row>
    <row r="38" spans="2:12" customFormat="1" x14ac:dyDescent="0.25">
      <c r="B38" s="45" t="s">
        <v>33</v>
      </c>
      <c r="C38" s="46"/>
      <c r="D38" s="46"/>
      <c r="E38" s="46"/>
      <c r="F38" s="47"/>
      <c r="G38" s="11"/>
      <c r="H38" s="4">
        <f>22765</f>
        <v>22765</v>
      </c>
      <c r="I38" s="5"/>
      <c r="J38" s="5"/>
      <c r="K38" s="2"/>
    </row>
    <row r="39" spans="2:12" customFormat="1" x14ac:dyDescent="0.25">
      <c r="B39" s="63" t="s">
        <v>19</v>
      </c>
      <c r="C39" s="64"/>
      <c r="D39" s="64"/>
      <c r="E39" s="64"/>
      <c r="F39" s="65"/>
      <c r="G39" s="18">
        <v>46136</v>
      </c>
      <c r="H39" s="19">
        <f>SUM(H40:H54)</f>
        <v>4866937</v>
      </c>
      <c r="I39" s="5"/>
      <c r="J39" s="5"/>
    </row>
    <row r="40" spans="2:12" customFormat="1" x14ac:dyDescent="0.25">
      <c r="B40" s="45" t="s">
        <v>8</v>
      </c>
      <c r="C40" s="46"/>
      <c r="D40" s="46"/>
      <c r="E40" s="46"/>
      <c r="F40" s="47"/>
      <c r="G40" s="10"/>
      <c r="H40" s="6">
        <v>0</v>
      </c>
      <c r="I40" s="5"/>
      <c r="J40" s="5"/>
    </row>
    <row r="41" spans="2:12" customFormat="1" x14ac:dyDescent="0.25">
      <c r="B41" s="45" t="s">
        <v>9</v>
      </c>
      <c r="C41" s="46"/>
      <c r="D41" s="46"/>
      <c r="E41" s="46"/>
      <c r="F41" s="47"/>
      <c r="G41" s="10"/>
      <c r="H41" s="6">
        <v>475466.44</v>
      </c>
      <c r="I41" s="5"/>
      <c r="J41" s="5"/>
    </row>
    <row r="42" spans="2:12" customFormat="1" x14ac:dyDescent="0.25">
      <c r="B42" s="45" t="s">
        <v>10</v>
      </c>
      <c r="C42" s="46"/>
      <c r="D42" s="46"/>
      <c r="E42" s="46"/>
      <c r="F42" s="47"/>
      <c r="G42" s="10"/>
      <c r="H42" s="6">
        <v>0</v>
      </c>
      <c r="I42" s="5"/>
      <c r="J42" s="5"/>
    </row>
    <row r="43" spans="2:12" customFormat="1" x14ac:dyDescent="0.25">
      <c r="B43" s="45" t="s">
        <v>11</v>
      </c>
      <c r="C43" s="46"/>
      <c r="D43" s="46"/>
      <c r="E43" s="46"/>
      <c r="F43" s="47"/>
      <c r="G43" s="10"/>
      <c r="H43" s="4">
        <v>0</v>
      </c>
      <c r="I43" s="5"/>
      <c r="J43" s="13"/>
      <c r="K43" s="2"/>
      <c r="L43" s="2"/>
    </row>
    <row r="44" spans="2:12" customFormat="1" x14ac:dyDescent="0.25">
      <c r="B44" s="45" t="s">
        <v>24</v>
      </c>
      <c r="C44" s="46"/>
      <c r="D44" s="46"/>
      <c r="E44" s="46"/>
      <c r="F44" s="47"/>
      <c r="G44" s="10" t="s">
        <v>25</v>
      </c>
      <c r="H44" s="6">
        <v>0</v>
      </c>
      <c r="I44" s="5"/>
      <c r="J44" s="5"/>
      <c r="L44" s="2"/>
    </row>
    <row r="45" spans="2:12" customFormat="1" x14ac:dyDescent="0.25">
      <c r="B45" s="45" t="s">
        <v>12</v>
      </c>
      <c r="C45" s="46"/>
      <c r="D45" s="46"/>
      <c r="E45" s="46"/>
      <c r="F45" s="47"/>
      <c r="G45" s="10"/>
      <c r="H45" s="4">
        <v>947528.54</v>
      </c>
      <c r="I45" s="5"/>
      <c r="J45" s="5"/>
    </row>
    <row r="46" spans="2:12" customFormat="1" x14ac:dyDescent="0.25">
      <c r="B46" s="45" t="s">
        <v>13</v>
      </c>
      <c r="C46" s="46"/>
      <c r="D46" s="46"/>
      <c r="E46" s="46"/>
      <c r="F46" s="47"/>
      <c r="G46" s="10"/>
      <c r="H46" s="4">
        <v>0</v>
      </c>
      <c r="I46" s="5"/>
      <c r="J46" s="5"/>
      <c r="L46" s="2"/>
    </row>
    <row r="47" spans="2:12" customFormat="1" x14ac:dyDescent="0.25">
      <c r="B47" s="45" t="s">
        <v>26</v>
      </c>
      <c r="C47" s="46"/>
      <c r="D47" s="46"/>
      <c r="E47" s="46"/>
      <c r="F47" s="47"/>
      <c r="G47" s="10"/>
      <c r="H47" s="4">
        <v>0</v>
      </c>
      <c r="I47" s="5"/>
      <c r="J47" s="5"/>
      <c r="L47" s="2"/>
    </row>
    <row r="48" spans="2:12" customFormat="1" x14ac:dyDescent="0.25">
      <c r="B48" s="45" t="s">
        <v>14</v>
      </c>
      <c r="C48" s="46"/>
      <c r="D48" s="46"/>
      <c r="E48" s="46"/>
      <c r="F48" s="47"/>
      <c r="G48" s="10"/>
      <c r="H48" s="4">
        <v>818299.1</v>
      </c>
      <c r="I48" s="5"/>
      <c r="J48" s="5"/>
    </row>
    <row r="49" spans="2:12" customFormat="1" x14ac:dyDescent="0.25">
      <c r="B49" s="45" t="s">
        <v>28</v>
      </c>
      <c r="C49" s="46"/>
      <c r="D49" s="46"/>
      <c r="E49" s="46"/>
      <c r="F49" s="47"/>
      <c r="G49" s="10"/>
      <c r="H49" s="4">
        <v>2625556.0099999998</v>
      </c>
      <c r="I49" s="5"/>
      <c r="J49" s="5"/>
    </row>
    <row r="50" spans="2:12" customFormat="1" x14ac:dyDescent="0.25">
      <c r="B50" s="45" t="s">
        <v>15</v>
      </c>
      <c r="C50" s="46"/>
      <c r="D50" s="46"/>
      <c r="E50" s="46"/>
      <c r="F50" s="47"/>
      <c r="G50" s="10"/>
      <c r="H50" s="4">
        <v>0</v>
      </c>
      <c r="I50" s="5"/>
      <c r="J50" s="5"/>
    </row>
    <row r="51" spans="2:12" customFormat="1" x14ac:dyDescent="0.25">
      <c r="B51" s="45" t="s">
        <v>16</v>
      </c>
      <c r="C51" s="46"/>
      <c r="D51" s="46"/>
      <c r="E51" s="46"/>
      <c r="F51" s="47"/>
      <c r="G51" s="10"/>
      <c r="H51" s="4">
        <f>80.91+6</f>
        <v>86.91</v>
      </c>
      <c r="I51" s="5"/>
      <c r="J51" s="5"/>
    </row>
    <row r="52" spans="2:12" customFormat="1" x14ac:dyDescent="0.25">
      <c r="B52" s="45" t="s">
        <v>27</v>
      </c>
      <c r="C52" s="46"/>
      <c r="D52" s="46"/>
      <c r="E52" s="46"/>
      <c r="F52" s="47"/>
      <c r="G52" s="10"/>
      <c r="H52" s="4">
        <v>0</v>
      </c>
      <c r="I52" s="17"/>
      <c r="J52" s="5"/>
      <c r="K52" s="5"/>
      <c r="L52" s="2"/>
    </row>
    <row r="53" spans="2:12" customFormat="1" x14ac:dyDescent="0.25">
      <c r="B53" s="45" t="s">
        <v>17</v>
      </c>
      <c r="C53" s="46"/>
      <c r="D53" s="46"/>
      <c r="E53" s="46"/>
      <c r="F53" s="47"/>
      <c r="G53" s="10"/>
      <c r="H53" s="4">
        <v>0</v>
      </c>
      <c r="I53" s="5"/>
      <c r="J53" s="5"/>
      <c r="K53" s="2"/>
      <c r="L53" s="5"/>
    </row>
    <row r="54" spans="2:12" customFormat="1" x14ac:dyDescent="0.25">
      <c r="B54" s="45" t="s">
        <v>18</v>
      </c>
      <c r="C54" s="46"/>
      <c r="D54" s="46"/>
      <c r="E54" s="46"/>
      <c r="F54" s="47"/>
      <c r="G54" s="10"/>
      <c r="H54" s="4">
        <v>0</v>
      </c>
      <c r="I54" s="5"/>
      <c r="J54" s="5"/>
      <c r="K54" s="2"/>
      <c r="L54" s="5"/>
    </row>
    <row r="55" spans="2:12" customFormat="1" x14ac:dyDescent="0.25">
      <c r="B55" s="63" t="s">
        <v>20</v>
      </c>
      <c r="C55" s="64"/>
      <c r="D55" s="64"/>
      <c r="E55" s="64"/>
      <c r="F55" s="65"/>
      <c r="G55" s="18">
        <v>46136</v>
      </c>
      <c r="H55" s="19">
        <f>SUM(H56:H61)</f>
        <v>0</v>
      </c>
      <c r="I55" s="5"/>
      <c r="J55" s="5"/>
      <c r="K55" s="2"/>
      <c r="L55" s="2"/>
    </row>
    <row r="56" spans="2:12" customFormat="1" x14ac:dyDescent="0.25">
      <c r="B56" s="45" t="s">
        <v>8</v>
      </c>
      <c r="C56" s="46"/>
      <c r="D56" s="46"/>
      <c r="E56" s="46"/>
      <c r="F56" s="47"/>
      <c r="G56" s="11"/>
      <c r="H56" s="6">
        <v>0</v>
      </c>
      <c r="I56" s="5"/>
      <c r="J56" s="5"/>
      <c r="K56" s="2"/>
      <c r="L56" s="2"/>
    </row>
    <row r="57" spans="2:12" customFormat="1" x14ac:dyDescent="0.25">
      <c r="B57" s="45" t="s">
        <v>11</v>
      </c>
      <c r="C57" s="46"/>
      <c r="D57" s="46"/>
      <c r="E57" s="46"/>
      <c r="F57" s="47"/>
      <c r="G57" s="11"/>
      <c r="H57" s="4">
        <v>0</v>
      </c>
      <c r="I57" s="5"/>
      <c r="J57" s="13"/>
      <c r="K57" s="2"/>
      <c r="L57" s="2"/>
    </row>
    <row r="58" spans="2:12" customFormat="1" x14ac:dyDescent="0.25">
      <c r="B58" s="45" t="s">
        <v>16</v>
      </c>
      <c r="C58" s="46"/>
      <c r="D58" s="46"/>
      <c r="E58" s="46"/>
      <c r="F58" s="47"/>
      <c r="G58" s="11"/>
      <c r="H58" s="4">
        <v>0</v>
      </c>
      <c r="I58" s="5"/>
      <c r="J58" s="5"/>
      <c r="K58" s="2"/>
      <c r="L58" s="2"/>
    </row>
    <row r="59" spans="2:12" customFormat="1" x14ac:dyDescent="0.25">
      <c r="B59" s="45" t="s">
        <v>17</v>
      </c>
      <c r="C59" s="46"/>
      <c r="D59" s="46"/>
      <c r="E59" s="46"/>
      <c r="F59" s="47"/>
      <c r="G59" s="11"/>
      <c r="H59" s="4">
        <v>0</v>
      </c>
      <c r="I59" s="5"/>
      <c r="J59" s="5"/>
      <c r="K59" s="2"/>
      <c r="L59" s="2"/>
    </row>
    <row r="60" spans="2:12" customFormat="1" x14ac:dyDescent="0.25">
      <c r="B60" s="45" t="s">
        <v>9</v>
      </c>
      <c r="C60" s="46"/>
      <c r="D60" s="46"/>
      <c r="E60" s="46"/>
      <c r="F60" s="47"/>
      <c r="G60" s="11"/>
      <c r="H60" s="1">
        <v>0</v>
      </c>
      <c r="I60" s="5"/>
      <c r="J60" s="5"/>
      <c r="K60" s="2"/>
      <c r="L60" s="2"/>
    </row>
    <row r="61" spans="2:12" customFormat="1" x14ac:dyDescent="0.25">
      <c r="B61" s="45" t="s">
        <v>18</v>
      </c>
      <c r="C61" s="46"/>
      <c r="D61" s="46"/>
      <c r="E61" s="46"/>
      <c r="F61" s="47"/>
      <c r="G61" s="11"/>
      <c r="H61" s="1">
        <v>0</v>
      </c>
      <c r="I61" s="5"/>
      <c r="J61" s="5"/>
      <c r="K61" s="2"/>
      <c r="L61" s="2"/>
    </row>
    <row r="62" spans="2:12" customFormat="1" x14ac:dyDescent="0.25">
      <c r="B62" s="66" t="s">
        <v>21</v>
      </c>
      <c r="C62" s="67"/>
      <c r="D62" s="67"/>
      <c r="E62" s="67"/>
      <c r="F62" s="68"/>
      <c r="G62" s="24">
        <v>46136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J62" s="2"/>
      <c r="K62" s="2"/>
      <c r="L62" s="2"/>
    </row>
    <row r="63" spans="2:12" customFormat="1" x14ac:dyDescent="0.25">
      <c r="B63" s="45" t="s">
        <v>22</v>
      </c>
      <c r="C63" s="46"/>
      <c r="D63" s="46"/>
      <c r="E63" s="46"/>
      <c r="F63" s="47"/>
      <c r="G63" s="11"/>
      <c r="H63" s="1">
        <v>0</v>
      </c>
      <c r="I63" s="5"/>
      <c r="J63" s="5"/>
      <c r="L63" s="2"/>
    </row>
    <row r="64" spans="2:12" customFormat="1" ht="18.75" x14ac:dyDescent="0.3">
      <c r="B64" s="60" t="s">
        <v>23</v>
      </c>
      <c r="C64" s="61"/>
      <c r="D64" s="61"/>
      <c r="E64" s="61"/>
      <c r="F64" s="62"/>
      <c r="G64" s="23"/>
      <c r="H64" s="26">
        <f>H14+H31-H39-H55+H62-H63</f>
        <v>3130896.9799999991</v>
      </c>
      <c r="I64" s="5"/>
      <c r="J64" s="5"/>
      <c r="K64" s="2"/>
    </row>
    <row r="65" spans="2:11" customFormat="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customFormat="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customFormat="1" x14ac:dyDescent="0.25">
      <c r="B68" s="33" t="s">
        <v>35</v>
      </c>
      <c r="C68" s="34">
        <v>18845.2</v>
      </c>
      <c r="D68" s="35" t="s">
        <v>36</v>
      </c>
      <c r="E68" s="3"/>
      <c r="I68" s="2"/>
      <c r="J68" s="2"/>
    </row>
    <row r="69" spans="2:11" customFormat="1" x14ac:dyDescent="0.25">
      <c r="B69" s="33" t="s">
        <v>37</v>
      </c>
      <c r="C69" s="34">
        <v>49729.68</v>
      </c>
      <c r="D69" s="35" t="s">
        <v>38</v>
      </c>
      <c r="E69" s="3"/>
      <c r="I69" s="2"/>
      <c r="J69" s="2"/>
    </row>
    <row r="70" spans="2:11" customFormat="1" x14ac:dyDescent="0.25">
      <c r="B70" s="33" t="s">
        <v>39</v>
      </c>
      <c r="C70" s="34">
        <v>221489.4</v>
      </c>
      <c r="D70" s="35" t="s">
        <v>40</v>
      </c>
      <c r="E70" s="3"/>
      <c r="I70" s="2"/>
      <c r="J70" s="2"/>
    </row>
    <row r="71" spans="2:11" customFormat="1" x14ac:dyDescent="0.25">
      <c r="B71" s="33" t="s">
        <v>35</v>
      </c>
      <c r="C71" s="34">
        <v>59923.6</v>
      </c>
      <c r="D71" s="35" t="s">
        <v>41</v>
      </c>
      <c r="E71" s="3"/>
      <c r="I71" s="2"/>
      <c r="J71" s="2"/>
    </row>
    <row r="72" spans="2:11" customFormat="1" x14ac:dyDescent="0.25">
      <c r="B72" s="36" t="s">
        <v>42</v>
      </c>
      <c r="C72" s="37">
        <v>34359.82</v>
      </c>
      <c r="D72" s="35" t="s">
        <v>43</v>
      </c>
      <c r="I72" s="2"/>
      <c r="J72" s="2"/>
    </row>
    <row r="73" spans="2:11" customFormat="1" x14ac:dyDescent="0.25">
      <c r="B73" s="36" t="s">
        <v>42</v>
      </c>
      <c r="C73" s="38">
        <v>43269.599999999999</v>
      </c>
      <c r="D73" s="39">
        <v>1105956572</v>
      </c>
      <c r="I73" s="2"/>
      <c r="J73" s="2"/>
    </row>
    <row r="74" spans="2:11" customFormat="1" x14ac:dyDescent="0.25">
      <c r="B74" s="33" t="s">
        <v>35</v>
      </c>
      <c r="C74" s="38">
        <v>28267.8</v>
      </c>
      <c r="D74" s="32" t="s">
        <v>44</v>
      </c>
      <c r="I74" s="2"/>
      <c r="J74" s="2"/>
    </row>
    <row r="75" spans="2:11" customFormat="1" x14ac:dyDescent="0.25">
      <c r="B75" s="33" t="s">
        <v>35</v>
      </c>
      <c r="C75" s="38">
        <v>455814.57</v>
      </c>
      <c r="D75" s="32" t="s">
        <v>45</v>
      </c>
      <c r="I75" s="2"/>
      <c r="J75" s="2"/>
    </row>
    <row r="76" spans="2:11" customFormat="1" x14ac:dyDescent="0.25">
      <c r="B76" s="36" t="s">
        <v>42</v>
      </c>
      <c r="C76" s="38">
        <v>35828.870000000003</v>
      </c>
      <c r="D76" s="32" t="s">
        <v>46</v>
      </c>
      <c r="I76" s="2"/>
      <c r="J76" s="2"/>
    </row>
    <row r="77" spans="2:11" customFormat="1" x14ac:dyDescent="0.25">
      <c r="B77" s="40" t="s">
        <v>47</v>
      </c>
      <c r="C77" s="41">
        <f>SUM(C68:C76)</f>
        <v>947528.53999999992</v>
      </c>
      <c r="D77" s="42"/>
      <c r="I77" s="2"/>
      <c r="J77" s="2"/>
    </row>
    <row r="78" spans="2:11" customFormat="1" x14ac:dyDescent="0.25">
      <c r="B78" s="36" t="s">
        <v>48</v>
      </c>
      <c r="C78" s="43">
        <v>20572.8</v>
      </c>
      <c r="D78" s="42" t="s">
        <v>49</v>
      </c>
      <c r="I78" s="2"/>
      <c r="J78" s="2"/>
    </row>
    <row r="79" spans="2:11" customFormat="1" x14ac:dyDescent="0.25">
      <c r="B79" s="36" t="s">
        <v>50</v>
      </c>
      <c r="C79" s="43">
        <v>163200</v>
      </c>
      <c r="D79" s="42" t="s">
        <v>51</v>
      </c>
      <c r="I79" s="2"/>
      <c r="J79" s="2"/>
    </row>
    <row r="80" spans="2:11" customFormat="1" x14ac:dyDescent="0.25">
      <c r="B80" s="36" t="s">
        <v>52</v>
      </c>
      <c r="C80" s="43">
        <v>34142.400000000001</v>
      </c>
      <c r="D80" s="42" t="s">
        <v>53</v>
      </c>
      <c r="I80" s="2"/>
      <c r="J80" s="2"/>
    </row>
    <row r="81" spans="2:13" x14ac:dyDescent="0.25">
      <c r="B81" s="36" t="s">
        <v>54</v>
      </c>
      <c r="C81" s="43">
        <v>478711</v>
      </c>
      <c r="D81" s="42" t="s">
        <v>55</v>
      </c>
      <c r="I81"/>
      <c r="J81"/>
      <c r="M81"/>
    </row>
    <row r="82" spans="2:13" x14ac:dyDescent="0.25">
      <c r="B82" s="36" t="s">
        <v>56</v>
      </c>
      <c r="C82" s="43">
        <v>24816</v>
      </c>
      <c r="D82" s="42" t="s">
        <v>57</v>
      </c>
      <c r="I82"/>
      <c r="J82"/>
      <c r="M82"/>
    </row>
    <row r="83" spans="2:13" x14ac:dyDescent="0.25">
      <c r="B83" s="36" t="s">
        <v>52</v>
      </c>
      <c r="C83" s="43">
        <v>24984</v>
      </c>
      <c r="D83" s="42" t="s">
        <v>58</v>
      </c>
      <c r="I83"/>
      <c r="J83"/>
      <c r="M83"/>
    </row>
    <row r="84" spans="2:13" x14ac:dyDescent="0.25">
      <c r="B84" s="36" t="s">
        <v>59</v>
      </c>
      <c r="C84" s="43">
        <v>68572.899999999994</v>
      </c>
      <c r="D84" s="42" t="s">
        <v>60</v>
      </c>
      <c r="I84"/>
      <c r="J84"/>
      <c r="M84"/>
    </row>
    <row r="85" spans="2:13" x14ac:dyDescent="0.25">
      <c r="B85" s="36" t="s">
        <v>59</v>
      </c>
      <c r="C85" s="43">
        <v>3300</v>
      </c>
      <c r="D85" s="42" t="s">
        <v>61</v>
      </c>
      <c r="I85"/>
      <c r="J85"/>
      <c r="M85"/>
    </row>
    <row r="86" spans="2:13" x14ac:dyDescent="0.25">
      <c r="B86" s="40" t="s">
        <v>62</v>
      </c>
      <c r="C86" s="41">
        <f>SUM(C78:C85)</f>
        <v>818299.1</v>
      </c>
      <c r="D86" s="42"/>
      <c r="I86"/>
      <c r="J86"/>
      <c r="M86"/>
    </row>
    <row r="87" spans="2:13" x14ac:dyDescent="0.25">
      <c r="B87" s="36" t="s">
        <v>63</v>
      </c>
      <c r="C87" s="43">
        <v>111516.41</v>
      </c>
      <c r="D87" s="42" t="s">
        <v>64</v>
      </c>
      <c r="I87"/>
      <c r="J87"/>
      <c r="M87"/>
    </row>
    <row r="88" spans="2:13" x14ac:dyDescent="0.25">
      <c r="B88" s="36" t="s">
        <v>65</v>
      </c>
      <c r="C88" s="43">
        <v>866523.6</v>
      </c>
      <c r="D88" s="42" t="s">
        <v>66</v>
      </c>
      <c r="I88"/>
      <c r="J88"/>
      <c r="M88"/>
    </row>
    <row r="89" spans="2:13" x14ac:dyDescent="0.25">
      <c r="B89" s="36" t="s">
        <v>67</v>
      </c>
      <c r="C89" s="43">
        <v>125640</v>
      </c>
      <c r="D89" s="42" t="s">
        <v>68</v>
      </c>
      <c r="I89"/>
      <c r="J89"/>
      <c r="M89"/>
    </row>
    <row r="90" spans="2:13" x14ac:dyDescent="0.25">
      <c r="B90" s="36" t="s">
        <v>69</v>
      </c>
      <c r="C90" s="43">
        <v>206049.6</v>
      </c>
      <c r="D90" s="42" t="s">
        <v>70</v>
      </c>
      <c r="I90"/>
      <c r="J90"/>
      <c r="M90"/>
    </row>
    <row r="91" spans="2:13" x14ac:dyDescent="0.25">
      <c r="B91" s="36" t="s">
        <v>63</v>
      </c>
      <c r="C91" s="43">
        <v>10198.799999999999</v>
      </c>
      <c r="D91" s="42" t="s">
        <v>71</v>
      </c>
      <c r="I91"/>
      <c r="J91"/>
      <c r="M91"/>
    </row>
    <row r="92" spans="2:13" x14ac:dyDescent="0.25">
      <c r="B92" s="36" t="s">
        <v>72</v>
      </c>
      <c r="C92" s="43">
        <v>76274.399999999994</v>
      </c>
      <c r="D92" s="42" t="s">
        <v>73</v>
      </c>
      <c r="I92"/>
      <c r="J92"/>
      <c r="M92"/>
    </row>
    <row r="93" spans="2:13" x14ac:dyDescent="0.25">
      <c r="B93" s="36" t="s">
        <v>72</v>
      </c>
      <c r="C93" s="43">
        <v>1229353.2</v>
      </c>
      <c r="D93" s="42" t="s">
        <v>74</v>
      </c>
      <c r="I93"/>
      <c r="J93"/>
      <c r="M93"/>
    </row>
    <row r="94" spans="2:13" x14ac:dyDescent="0.25">
      <c r="B94" s="44" t="s">
        <v>75</v>
      </c>
      <c r="C94" s="41">
        <f>SUM(C87:C93)</f>
        <v>2625556.0099999998</v>
      </c>
      <c r="D94" s="42"/>
      <c r="I94"/>
      <c r="J94"/>
      <c r="M94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24.04.2026.</vt:lpstr>
      <vt:lpstr>Sheet1</vt:lpstr>
      <vt:lpstr>'24.04.2026.'!Print_Area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2026-04-28T13:28:15Z</dcterms:modified>
</cp:coreProperties>
</file>